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4" name="How to use" state="visible" r:id="rId4"/>
    <sheet sheetId="2" name="Schedule" state="visible" r:id="rId5"/>
    <sheet sheetId="3" name="Shoot day" state="visible" r:id="rId6"/>
    <sheet sheetId="1" name="Lists" state="visible" r:id="rId7"/>
  </sheets>
  <calcPr calcId="171027"/>
</workbook>
</file>

<file path=xl/sharedStrings.xml><?xml version="1.0" encoding="utf-8"?>
<sst xmlns="http://schemas.openxmlformats.org/spreadsheetml/2006/main" count="189" uniqueCount="108">
  <si>
    <t>Production schedule template</t>
  </si>
  <si>
    <t>From Moonb: moonb.io/templates/production-schedule-template</t>
  </si>
  <si>
    <t>1. Set the start date.</t>
  </si>
  <si>
    <t>On "Schedule", change the date in C3. Every task date moves with it, and the timeline redraws.</t>
  </si>
  <si>
    <t>2. Make the tasks yours.</t>
  </si>
  <si>
    <t>Rename, delete or add rows. Dates are formulas, so type over any of them when a real date is fixed.</t>
  </si>
  <si>
    <t>3. Put the reviews in.</t>
  </si>
  <si>
    <t>Review rounds are where schedules slip. Give each one an owner and a date, the same as the shoot.</t>
  </si>
  <si>
    <t>4. Plan each shoot day.</t>
  </si>
  <si>
    <t>Use the "Shoot day" tab for call times and setups. Duplicate it for every day you film.</t>
  </si>
  <si>
    <t>5. Move the status every day of production.</t>
  </si>
  <si>
    <t>Not started, in progress, waiting on feedback, done, blocked. Blocked rows turn red so they get seen.</t>
  </si>
  <si>
    <t>Phase colors on the timeline</t>
  </si>
  <si>
    <t>Pre-production</t>
  </si>
  <si>
    <t>Production</t>
  </si>
  <si>
    <t>Post-production</t>
  </si>
  <si>
    <t>Delivery</t>
  </si>
  <si>
    <t>Production schedule</t>
  </si>
  <si>
    <t>Set the start date in C3. Dates are formulas you can overwrite; the timeline on the right colors itself by phase.</t>
  </si>
  <si>
    <t>Start date</t>
  </si>
  <si>
    <t>Project</t>
  </si>
  <si>
    <t>Phase</t>
  </si>
  <si>
    <t>Task</t>
  </si>
  <si>
    <t>Owner</t>
  </si>
  <si>
    <t>Start</t>
  </si>
  <si>
    <t>End</t>
  </si>
  <si>
    <t>Days</t>
  </si>
  <si>
    <t>Status</t>
  </si>
  <si>
    <t>Notes</t>
  </si>
  <si>
    <t>Brief signed off</t>
  </si>
  <si>
    <t>Client</t>
  </si>
  <si>
    <t>Not started</t>
  </si>
  <si>
    <t>Script first draft</t>
  </si>
  <si>
    <t>Writer</t>
  </si>
  <si>
    <t>Script approved</t>
  </si>
  <si>
    <t>Storyboard and shot list</t>
  </si>
  <si>
    <t>Director</t>
  </si>
  <si>
    <t>Casting and talent releases</t>
  </si>
  <si>
    <t>Producer</t>
  </si>
  <si>
    <t>Locations, permits and insurance</t>
  </si>
  <si>
    <t>Crew, kit and call sheet</t>
  </si>
  <si>
    <t>Shoot day 1</t>
  </si>
  <si>
    <t>Shoot day 2</t>
  </si>
  <si>
    <t>Footage backed up and logged</t>
  </si>
  <si>
    <t>Editor</t>
  </si>
  <si>
    <t>First cut</t>
  </si>
  <si>
    <t>Review round 1</t>
  </si>
  <si>
    <t>Second cut</t>
  </si>
  <si>
    <t>Review round 2</t>
  </si>
  <si>
    <t>Color, sound mix and graphics</t>
  </si>
  <si>
    <t>Captions and cut-downs</t>
  </si>
  <si>
    <t>Final approval</t>
  </si>
  <si>
    <t>Masters and versions delivered</t>
  </si>
  <si>
    <t>Files archived and handed over</t>
  </si>
  <si>
    <t>Shoot day plan</t>
  </si>
  <si>
    <t>One tab per shoot day. Duplicate it for day two.</t>
  </si>
  <si>
    <t>Date</t>
  </si>
  <si>
    <t>Location</t>
  </si>
  <si>
    <t>Producer on set</t>
  </si>
  <si>
    <t>Weather backup</t>
  </si>
  <si>
    <t>Time</t>
  </si>
  <si>
    <t>What happens</t>
  </si>
  <si>
    <t>Who</t>
  </si>
  <si>
    <t>Where</t>
  </si>
  <si>
    <t>Shots or scenes</t>
  </si>
  <si>
    <t>07:30</t>
  </si>
  <si>
    <t>Crew call, kit check</t>
  </si>
  <si>
    <t>Crew</t>
  </si>
  <si>
    <t>Base</t>
  </si>
  <si>
    <t/>
  </si>
  <si>
    <t>08:00</t>
  </si>
  <si>
    <t>Talent call, hair and makeup</t>
  </si>
  <si>
    <t>Talent</t>
  </si>
  <si>
    <t>Green room</t>
  </si>
  <si>
    <t>08:30</t>
  </si>
  <si>
    <t>Light the first setup</t>
  </si>
  <si>
    <t>Set A</t>
  </si>
  <si>
    <t>09:00</t>
  </si>
  <si>
    <t>Shoot setup 1</t>
  </si>
  <si>
    <t>All</t>
  </si>
  <si>
    <t>1 to 4</t>
  </si>
  <si>
    <t>11:00</t>
  </si>
  <si>
    <t>Shoot setup 2</t>
  </si>
  <si>
    <t>Set B</t>
  </si>
  <si>
    <t>5 to 9</t>
  </si>
  <si>
    <t>13:00</t>
  </si>
  <si>
    <t>Lunch</t>
  </si>
  <si>
    <t>One hour, not negotiable</t>
  </si>
  <si>
    <t>14:00</t>
  </si>
  <si>
    <t>Shoot setup 3</t>
  </si>
  <si>
    <t>Set C</t>
  </si>
  <si>
    <t>10 to 14</t>
  </si>
  <si>
    <t>16:30</t>
  </si>
  <si>
    <t>Pickups and cutaways</t>
  </si>
  <si>
    <t>Camera</t>
  </si>
  <si>
    <t>Around site</t>
  </si>
  <si>
    <t>B-roll list</t>
  </si>
  <si>
    <t>17:30</t>
  </si>
  <si>
    <t>Wrap, back up footage</t>
  </si>
  <si>
    <t>Two copies before anyone leaves</t>
  </si>
  <si>
    <t>Phases</t>
  </si>
  <si>
    <t>Statuses</t>
  </si>
  <si>
    <t>Owners</t>
  </si>
  <si>
    <t>In progress</t>
  </si>
  <si>
    <t>Waiting on feedback</t>
  </si>
  <si>
    <t>Done</t>
  </si>
  <si>
    <t>Blocked</t>
  </si>
  <si>
    <t>Add names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</si>
</sst>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d mmm d, yyyy"/>
    <numFmt numFmtId="165" formatCode="mmm d"/>
    <numFmt numFmtId="166" formatCode="d"/>
    <numFmt numFmtId="167" formatCode="ddd mmm d"/>
  </numFmts>
  <fonts count="12" x14ac:knownFonts="1">
    <font>
      <color theme="1"/>
      <family val="2"/>
      <scheme val="minor"/>
      <sz val="11"/>
      <name val="Calibri"/>
    </font>
    <font>
      <b/>
      <color rgb="FF121212"/>
      <sz val="22"/>
      <name val="Arial"/>
    </font>
    <font>
      <color rgb="FF848281"/>
      <sz val="10"/>
      <name val="Arial"/>
    </font>
    <font>
      <b/>
      <color rgb="FF121212"/>
      <sz val="12"/>
      <name val="Arial"/>
    </font>
    <font>
      <color rgb="FF494440"/>
      <sz val="10.5"/>
      <name val="Arial"/>
    </font>
    <font>
      <b/>
      <color rgb="FF848281"/>
      <sz val="10"/>
      <name val="Arial"/>
    </font>
    <font>
      <b/>
      <color rgb="FF121212"/>
      <sz val="10"/>
      <name val="Arial"/>
    </font>
    <font>
      <b/>
      <color rgb="FF121212"/>
      <sz val="20"/>
      <name val="Arial"/>
    </font>
    <font>
      <color rgb="FF848281"/>
      <sz val="8"/>
      <name val="Arial"/>
    </font>
    <font>
      <b/>
      <color rgb="FFFFFFFF"/>
      <sz val="10"/>
      <name val="Arial"/>
    </font>
    <font>
      <b/>
      <color rgb="FFFFFFFF"/>
      <sz val="8"/>
      <name val="Arial"/>
    </font>
    <font>
      <color rgb="FF121212"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E3F1FE"/>
      </patternFill>
    </fill>
    <fill>
      <patternFill patternType="solid">
        <fgColor rgb="FFFFE6DA"/>
      </patternFill>
    </fill>
    <fill>
      <patternFill patternType="solid">
        <fgColor rgb="FFFFF4D6"/>
      </patternFill>
    </fill>
    <fill>
      <patternFill patternType="solid">
        <fgColor rgb="FFDDF3E6"/>
      </patternFill>
    </fill>
    <fill>
      <patternFill patternType="solid">
        <fgColor rgb="FFF6F4F1"/>
      </patternFill>
    </fill>
    <fill>
      <patternFill patternType="solid">
        <fgColor rgb="FF121212"/>
      </patternFill>
    </fill>
  </fills>
  <borders count="3">
    <border>
      <left/>
      <right/>
      <top/>
      <bottom/>
      <diagonal/>
    </border>
    <border>
      <left style="thin">
        <color rgb="FFE6E2DB"/>
      </left>
      <right style="thin">
        <color rgb="FFE6E2DB"/>
      </right>
      <top style="thin">
        <color rgb="FFE6E2DB"/>
      </top>
      <bottom style="thin">
        <color rgb="FFE6E2DB"/>
      </bottom>
      <diagonal/>
    </border>
    <border>
      <left style="hair">
        <color rgb="FFE6E2DB"/>
      </left>
      <right style="hair">
        <color rgb="FFE6E2DB"/>
      </right>
      <top style="thin">
        <color rgb="FFE6E2DB"/>
      </top>
      <bottom style="thin">
        <color rgb="FFE6E2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7" fillId="0" borderId="0" xfId="0" applyFont="1"/>
    <xf numFmtId="164" fontId="3" fillId="6" borderId="1" xfId="0" applyNumberFormat="1" applyFont="1" applyFill="1" applyBorder="1"/>
    <xf numFmtId="0" fontId="0" fillId="6" borderId="1" xfId="0" applyFill="1" applyBorder="1"/>
    <xf numFmtId="165" fontId="8" fillId="0" borderId="0" xfId="0" applyNumberFormat="1" applyFont="1"/>
    <xf numFmtId="0" fontId="9" fillId="7" borderId="1" xfId="0" applyFont="1" applyFill="1" applyBorder="1" applyAlignment="1">
      <alignment horizontal="left" vertical="center" wrapText="1" indent="1"/>
    </xf>
    <xf numFmtId="166" fontId="10" fillId="7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indent="1"/>
    </xf>
    <xf numFmtId="167" fontId="11" fillId="0" borderId="1" xfId="0" applyNumberFormat="1" applyFont="1" applyBorder="1" applyAlignment="1">
      <alignment vertical="center" inden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11" fillId="0" borderId="1" xfId="0" applyFont="1" applyBorder="1" applyAlignment="1">
      <alignment vertical="center" wrapText="1" indent="1"/>
    </xf>
    <xf numFmtId="0" fontId="11" fillId="0" borderId="0" xfId="0" applyFont="1"/>
  </cellXfs>
  <cellStyles count="1">
    <cellStyle name="Normal" xfId="0" builtinId="0"/>
  </cellStyles>
  <dxfs count="14">
    <dxf>
      <fill>
        <patternFill patternType="solid">
          <bgColor rgb="FF5FAEF8"/>
        </patternFill>
      </fill>
    </dxf>
    <dxf>
      <fill>
        <patternFill patternType="solid">
          <bgColor rgb="FFFF7A45"/>
        </patternFill>
      </fill>
    </dxf>
    <dxf>
      <fill>
        <patternFill patternType="solid">
          <bgColor rgb="FFFFC23E"/>
        </patternFill>
      </fill>
    </dxf>
    <dxf>
      <fill>
        <patternFill patternType="solid">
          <bgColor rgb="FF3BC878"/>
        </patternFill>
      </fill>
    </dxf>
    <dxf>
      <fill>
        <patternFill patternType="solid">
          <bgColor rgb="FFF6F4F1"/>
        </patternFill>
      </fill>
    </dxf>
    <dxf>
      <font>
        <b/>
        <color rgb="FF121212"/>
      </font>
      <fill>
        <patternFill patternType="solid">
          <bgColor rgb="FFE3F1FE"/>
        </patternFill>
      </fill>
    </dxf>
    <dxf>
      <font>
        <b/>
        <color rgb="FF121212"/>
      </font>
      <fill>
        <patternFill patternType="solid">
          <bgColor rgb="FFFFE6DA"/>
        </patternFill>
      </fill>
    </dxf>
    <dxf>
      <font>
        <b/>
        <color rgb="FF121212"/>
      </font>
      <fill>
        <patternFill patternType="solid">
          <bgColor rgb="FFFFF4D6"/>
        </patternFill>
      </fill>
    </dxf>
    <dxf>
      <font>
        <b/>
        <color rgb="FF121212"/>
      </font>
      <fill>
        <patternFill patternType="solid">
          <bgColor rgb="FFDDF3E6"/>
        </patternFill>
      </fill>
    </dxf>
    <dxf>
      <font>
        <b/>
        <color rgb="FF121212"/>
      </font>
      <fill>
        <patternFill patternType="solid">
          <bgColor rgb="FFF1EFEC"/>
        </patternFill>
      </fill>
    </dxf>
    <dxf>
      <font>
        <b/>
        <color rgb="FF121212"/>
      </font>
      <fill>
        <patternFill patternType="solid">
          <bgColor rgb="FFFFF4D6"/>
        </patternFill>
      </fill>
    </dxf>
    <dxf>
      <font>
        <b/>
        <color rgb="FF121212"/>
      </font>
      <fill>
        <patternFill patternType="solid">
          <bgColor rgb="FFFFE3D2"/>
        </patternFill>
      </fill>
    </dxf>
    <dxf>
      <font>
        <b/>
        <color rgb="FF121212"/>
      </font>
      <fill>
        <patternFill patternType="solid">
          <bgColor rgb="FFCDEBD9"/>
        </patternFill>
      </fill>
    </dxf>
    <dxf>
      <font>
        <b/>
        <color rgb="FF121212"/>
      </font>
      <fill>
        <patternFill patternType="solid">
          <bgColor rgb="FFF9D3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oonb.io/templates/production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DBDBD"/>
  </sheetPr>
  <dimension ref="A1:C7"/>
  <sheetFormatPr defaultRowHeight="15" outlineLevelRow="0" outlineLevelCol="0" x14ac:dyDescent="55"/>
  <cols>
    <col min="1" max="3" width="22" customWidth="1"/>
  </cols>
  <sheetData>
    <row r="1" spans="1:3" x14ac:dyDescent="0.25">
      <c r="A1" s="14" t="s">
        <v>100</v>
      </c>
      <c r="B1" s="14" t="s">
        <v>101</v>
      </c>
      <c r="C1" s="14" t="s">
        <v>102</v>
      </c>
    </row>
    <row r="2" spans="1:3" x14ac:dyDescent="0.25">
      <c r="A2" s="21" t="s">
        <v>13</v>
      </c>
      <c r="B2" s="21" t="s">
        <v>31</v>
      </c>
      <c r="C2" s="21" t="s">
        <v>38</v>
      </c>
    </row>
    <row r="3" spans="1:3" x14ac:dyDescent="0.25">
      <c r="A3" s="21" t="s">
        <v>14</v>
      </c>
      <c r="B3" s="21" t="s">
        <v>103</v>
      </c>
      <c r="C3" s="21" t="s">
        <v>36</v>
      </c>
    </row>
    <row r="4" spans="1:3" x14ac:dyDescent="0.25">
      <c r="A4" s="21" t="s">
        <v>15</v>
      </c>
      <c r="B4" s="21" t="s">
        <v>104</v>
      </c>
      <c r="C4" s="21" t="s">
        <v>33</v>
      </c>
    </row>
    <row r="5" spans="1:3" x14ac:dyDescent="0.25">
      <c r="A5" s="21" t="s">
        <v>16</v>
      </c>
      <c r="B5" s="21" t="s">
        <v>105</v>
      </c>
      <c r="C5" s="21" t="s">
        <v>44</v>
      </c>
    </row>
    <row r="6" spans="2:3" x14ac:dyDescent="0.25">
      <c r="B6" s="21" t="s">
        <v>106</v>
      </c>
      <c r="C6" s="21" t="s">
        <v>30</v>
      </c>
    </row>
    <row r="7" spans="3:3" x14ac:dyDescent="0.25">
      <c r="C7" s="21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C56F"/>
  </sheetPr>
  <dimension ref="A1:AY37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32" customWidth="1"/>
    <col min="3" max="3" width="13" customWidth="1"/>
    <col min="4" max="5" width="12" customWidth="1"/>
    <col min="6" max="6" width="6" customWidth="1"/>
    <col min="7" max="7" width="17" customWidth="1"/>
    <col min="8" max="8" width="24" customWidth="1"/>
    <col min="9" max="9" width="2" customWidth="1"/>
    <col min="10" max="51" width="3.2" customWidth="1"/>
  </cols>
  <sheetData>
    <row r="1" ht="32" customHeight="1" spans="1:1" x14ac:dyDescent="0.25">
      <c r="A1" s="10" t="s">
        <v>17</v>
      </c>
    </row>
    <row r="2" spans="1:1" x14ac:dyDescent="0.25">
      <c r="A2" s="2" t="s">
        <v>18</v>
      </c>
    </row>
    <row r="3" spans="1:8" x14ac:dyDescent="0.25">
      <c r="A3" s="5" t="s">
        <v>19</v>
      </c>
      <c r="C3" s="11">
        <v>46328.5</v>
      </c>
      <c r="E3" s="5" t="s">
        <v>20</v>
      </c>
      <c r="F3" s="12"/>
      <c r="G3" s="12"/>
      <c r="H3" s="12"/>
    </row>
    <row r="5" ht="16" customHeight="1" spans="10:45" x14ac:dyDescent="0.25">
      <c r="J5" s="13">
        <f>$C$3+0</f>
      </c>
      <c r="Q5" s="13">
        <f>$C$3+7</f>
      </c>
      <c r="X5" s="13">
        <f>$C$3+14</f>
      </c>
      <c r="AE5" s="13">
        <f>$C$3+21</f>
      </c>
      <c r="AL5" s="13">
        <f>$C$3+28</f>
      </c>
      <c r="AS5" s="13">
        <f>$C$3+35</f>
      </c>
    </row>
    <row r="6" ht="30" customHeight="1" spans="1:51" x14ac:dyDescent="0.25">
      <c r="A6" s="14" t="s">
        <v>21</v>
      </c>
      <c r="B6" s="14" t="s">
        <v>22</v>
      </c>
      <c r="C6" s="14" t="s">
        <v>23</v>
      </c>
      <c r="D6" s="14" t="s">
        <v>24</v>
      </c>
      <c r="E6" s="14" t="s">
        <v>25</v>
      </c>
      <c r="F6" s="14" t="s">
        <v>26</v>
      </c>
      <c r="G6" s="14" t="s">
        <v>27</v>
      </c>
      <c r="H6" s="14" t="s">
        <v>28</v>
      </c>
      <c r="J6" s="15">
        <f>$C$3+0</f>
      </c>
      <c r="K6" s="15">
        <f>$C$3+1</f>
      </c>
      <c r="L6" s="15">
        <f>$C$3+2</f>
      </c>
      <c r="M6" s="15">
        <f>$C$3+3</f>
      </c>
      <c r="N6" s="15">
        <f>$C$3+4</f>
      </c>
      <c r="O6" s="15">
        <f>$C$3+5</f>
      </c>
      <c r="P6" s="15">
        <f>$C$3+6</f>
      </c>
      <c r="Q6" s="15">
        <f>$C$3+7</f>
      </c>
      <c r="R6" s="15">
        <f>$C$3+8</f>
      </c>
      <c r="S6" s="15">
        <f>$C$3+9</f>
      </c>
      <c r="T6" s="15">
        <f>$C$3+10</f>
      </c>
      <c r="U6" s="15">
        <f>$C$3+11</f>
      </c>
      <c r="V6" s="15">
        <f>$C$3+12</f>
      </c>
      <c r="W6" s="15">
        <f>$C$3+13</f>
      </c>
      <c r="X6" s="15">
        <f>$C$3+14</f>
      </c>
      <c r="Y6" s="15">
        <f>$C$3+15</f>
      </c>
      <c r="Z6" s="15">
        <f>$C$3+16</f>
      </c>
      <c r="AA6" s="15">
        <f>$C$3+17</f>
      </c>
      <c r="AB6" s="15">
        <f>$C$3+18</f>
      </c>
      <c r="AC6" s="15">
        <f>$C$3+19</f>
      </c>
      <c r="AD6" s="15">
        <f>$C$3+20</f>
      </c>
      <c r="AE6" s="15">
        <f>$C$3+21</f>
      </c>
      <c r="AF6" s="15">
        <f>$C$3+22</f>
      </c>
      <c r="AG6" s="15">
        <f>$C$3+23</f>
      </c>
      <c r="AH6" s="15">
        <f>$C$3+24</f>
      </c>
      <c r="AI6" s="15">
        <f>$C$3+25</f>
      </c>
      <c r="AJ6" s="15">
        <f>$C$3+26</f>
      </c>
      <c r="AK6" s="15">
        <f>$C$3+27</f>
      </c>
      <c r="AL6" s="15">
        <f>$C$3+28</f>
      </c>
      <c r="AM6" s="15">
        <f>$C$3+29</f>
      </c>
      <c r="AN6" s="15">
        <f>$C$3+30</f>
      </c>
      <c r="AO6" s="15">
        <f>$C$3+31</f>
      </c>
      <c r="AP6" s="15">
        <f>$C$3+32</f>
      </c>
      <c r="AQ6" s="15">
        <f>$C$3+33</f>
      </c>
      <c r="AR6" s="15">
        <f>$C$3+34</f>
      </c>
      <c r="AS6" s="15">
        <f>$C$3+35</f>
      </c>
      <c r="AT6" s="15">
        <f>$C$3+36</f>
      </c>
      <c r="AU6" s="15">
        <f>$C$3+37</f>
      </c>
      <c r="AV6" s="15">
        <f>$C$3+38</f>
      </c>
      <c r="AW6" s="15">
        <f>$C$3+39</f>
      </c>
      <c r="AX6" s="15">
        <f>$C$3+40</f>
      </c>
      <c r="AY6" s="15">
        <f>$C$3+41</f>
      </c>
    </row>
    <row r="7" ht="20" customHeight="1" spans="1:51" x14ac:dyDescent="0.25">
      <c r="A7" s="16" t="s">
        <v>13</v>
      </c>
      <c r="B7" s="16" t="s">
        <v>29</v>
      </c>
      <c r="C7" s="16" t="s">
        <v>30</v>
      </c>
      <c r="D7" s="17">
        <f>$C$3+0</f>
      </c>
      <c r="E7" s="17">
        <f>D7+0</f>
      </c>
      <c r="F7" s="18">
        <f>IF(AND(ISNUMBER(D7),ISNUMBER(E7)),E7-D7+1,"")</f>
      </c>
      <c r="G7" s="16" t="s">
        <v>31</v>
      </c>
      <c r="H7" s="16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</row>
    <row r="8" ht="20" customHeight="1" spans="1:51" x14ac:dyDescent="0.25">
      <c r="A8" s="16" t="s">
        <v>13</v>
      </c>
      <c r="B8" s="16" t="s">
        <v>32</v>
      </c>
      <c r="C8" s="16" t="s">
        <v>33</v>
      </c>
      <c r="D8" s="17">
        <f>$C$3+1</f>
      </c>
      <c r="E8" s="17">
        <f>D8+2</f>
      </c>
      <c r="F8" s="18">
        <f>IF(AND(ISNUMBER(D8),ISNUMBER(E8)),E8-D8+1,"")</f>
      </c>
      <c r="G8" s="16" t="s">
        <v>31</v>
      </c>
      <c r="H8" s="16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</row>
    <row r="9" ht="20" customHeight="1" spans="1:51" x14ac:dyDescent="0.25">
      <c r="A9" s="16" t="s">
        <v>13</v>
      </c>
      <c r="B9" s="16" t="s">
        <v>34</v>
      </c>
      <c r="C9" s="16" t="s">
        <v>30</v>
      </c>
      <c r="D9" s="17">
        <f>$C$3+4</f>
      </c>
      <c r="E9" s="17">
        <f>D9+1</f>
      </c>
      <c r="F9" s="18">
        <f>IF(AND(ISNUMBER(D9),ISNUMBER(E9)),E9-D9+1,"")</f>
      </c>
      <c r="G9" s="16" t="s">
        <v>31</v>
      </c>
      <c r="H9" s="16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</row>
    <row r="10" ht="20" customHeight="1" spans="1:51" x14ac:dyDescent="0.25">
      <c r="A10" s="16" t="s">
        <v>13</v>
      </c>
      <c r="B10" s="16" t="s">
        <v>35</v>
      </c>
      <c r="C10" s="16" t="s">
        <v>36</v>
      </c>
      <c r="D10" s="17">
        <f>$C$3+5</f>
      </c>
      <c r="E10" s="17">
        <f>D10+2</f>
      </c>
      <c r="F10" s="18">
        <f>IF(AND(ISNUMBER(D10),ISNUMBER(E10)),E10-D10+1,"")</f>
      </c>
      <c r="G10" s="16" t="s">
        <v>31</v>
      </c>
      <c r="H10" s="16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</row>
    <row r="11" ht="20" customHeight="1" spans="1:51" x14ac:dyDescent="0.25">
      <c r="A11" s="16" t="s">
        <v>13</v>
      </c>
      <c r="B11" s="16" t="s">
        <v>37</v>
      </c>
      <c r="C11" s="16" t="s">
        <v>38</v>
      </c>
      <c r="D11" s="17">
        <f>$C$3+5</f>
      </c>
      <c r="E11" s="17">
        <f>D11+3</f>
      </c>
      <c r="F11" s="18">
        <f>IF(AND(ISNUMBER(D11),ISNUMBER(E11)),E11-D11+1,"")</f>
      </c>
      <c r="G11" s="16" t="s">
        <v>31</v>
      </c>
      <c r="H11" s="16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</row>
    <row r="12" ht="20" customHeight="1" spans="1:51" x14ac:dyDescent="0.25">
      <c r="A12" s="16" t="s">
        <v>13</v>
      </c>
      <c r="B12" s="16" t="s">
        <v>39</v>
      </c>
      <c r="C12" s="16" t="s">
        <v>38</v>
      </c>
      <c r="D12" s="17">
        <f>$C$3+6</f>
      </c>
      <c r="E12" s="17">
        <f>D12+3</f>
      </c>
      <c r="F12" s="18">
        <f>IF(AND(ISNUMBER(D12),ISNUMBER(E12)),E12-D12+1,"")</f>
      </c>
      <c r="G12" s="16" t="s">
        <v>31</v>
      </c>
      <c r="H12" s="16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3" ht="20" customHeight="1" spans="1:51" x14ac:dyDescent="0.25">
      <c r="A13" s="16" t="s">
        <v>13</v>
      </c>
      <c r="B13" s="16" t="s">
        <v>40</v>
      </c>
      <c r="C13" s="16" t="s">
        <v>38</v>
      </c>
      <c r="D13" s="17">
        <f>$C$3+8</f>
      </c>
      <c r="E13" s="17">
        <f>D13+2</f>
      </c>
      <c r="F13" s="18">
        <f>IF(AND(ISNUMBER(D13),ISNUMBER(E13)),E13-D13+1,"")</f>
      </c>
      <c r="G13" s="16" t="s">
        <v>31</v>
      </c>
      <c r="H13" s="16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</row>
    <row r="14" ht="20" customHeight="1" spans="1:51" x14ac:dyDescent="0.25">
      <c r="A14" s="16" t="s">
        <v>14</v>
      </c>
      <c r="B14" s="16" t="s">
        <v>41</v>
      </c>
      <c r="C14" s="16" t="s">
        <v>36</v>
      </c>
      <c r="D14" s="17">
        <f>$C$3+11</f>
      </c>
      <c r="E14" s="17">
        <f>D14+0</f>
      </c>
      <c r="F14" s="18">
        <f>IF(AND(ISNUMBER(D14),ISNUMBER(E14)),E14-D14+1,"")</f>
      </c>
      <c r="G14" s="16" t="s">
        <v>31</v>
      </c>
      <c r="H14" s="16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</row>
    <row r="15" ht="20" customHeight="1" spans="1:51" x14ac:dyDescent="0.25">
      <c r="A15" s="16" t="s">
        <v>14</v>
      </c>
      <c r="B15" s="16" t="s">
        <v>42</v>
      </c>
      <c r="C15" s="16" t="s">
        <v>36</v>
      </c>
      <c r="D15" s="17">
        <f>$C$3+12</f>
      </c>
      <c r="E15" s="17">
        <f>D15+0</f>
      </c>
      <c r="F15" s="18">
        <f>IF(AND(ISNUMBER(D15),ISNUMBER(E15)),E15-D15+1,"")</f>
      </c>
      <c r="G15" s="16" t="s">
        <v>31</v>
      </c>
      <c r="H15" s="16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</row>
    <row r="16" ht="20" customHeight="1" spans="1:51" x14ac:dyDescent="0.25">
      <c r="A16" s="16" t="s">
        <v>14</v>
      </c>
      <c r="B16" s="16" t="s">
        <v>43</v>
      </c>
      <c r="C16" s="16" t="s">
        <v>44</v>
      </c>
      <c r="D16" s="17">
        <f>$C$3+12</f>
      </c>
      <c r="E16" s="17">
        <f>D16+1</f>
      </c>
      <c r="F16" s="18">
        <f>IF(AND(ISNUMBER(D16),ISNUMBER(E16)),E16-D16+1,"")</f>
      </c>
      <c r="G16" s="16" t="s">
        <v>31</v>
      </c>
      <c r="H16" s="16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</row>
    <row r="17" ht="20" customHeight="1" spans="1:51" x14ac:dyDescent="0.25">
      <c r="A17" s="16" t="s">
        <v>15</v>
      </c>
      <c r="B17" s="16" t="s">
        <v>45</v>
      </c>
      <c r="C17" s="16" t="s">
        <v>44</v>
      </c>
      <c r="D17" s="17">
        <f>$C$3+14</f>
      </c>
      <c r="E17" s="17">
        <f>D17+4</f>
      </c>
      <c r="F17" s="18">
        <f>IF(AND(ISNUMBER(D17),ISNUMBER(E17)),E17-D17+1,"")</f>
      </c>
      <c r="G17" s="16" t="s">
        <v>31</v>
      </c>
      <c r="H17" s="16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</row>
    <row r="18" ht="20" customHeight="1" spans="1:51" x14ac:dyDescent="0.25">
      <c r="A18" s="16" t="s">
        <v>15</v>
      </c>
      <c r="B18" s="16" t="s">
        <v>46</v>
      </c>
      <c r="C18" s="16" t="s">
        <v>30</v>
      </c>
      <c r="D18" s="17">
        <f>$C$3+19</f>
      </c>
      <c r="E18" s="17">
        <f>D18+1</f>
      </c>
      <c r="F18" s="18">
        <f>IF(AND(ISNUMBER(D18),ISNUMBER(E18)),E18-D18+1,"")</f>
      </c>
      <c r="G18" s="16" t="s">
        <v>31</v>
      </c>
      <c r="H18" s="16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</row>
    <row r="19" ht="20" customHeight="1" spans="1:51" x14ac:dyDescent="0.25">
      <c r="A19" s="16" t="s">
        <v>15</v>
      </c>
      <c r="B19" s="16" t="s">
        <v>47</v>
      </c>
      <c r="C19" s="16" t="s">
        <v>44</v>
      </c>
      <c r="D19" s="17">
        <f>$C$3+21</f>
      </c>
      <c r="E19" s="17">
        <f>D19+2</f>
      </c>
      <c r="F19" s="18">
        <f>IF(AND(ISNUMBER(D19),ISNUMBER(E19)),E19-D19+1,"")</f>
      </c>
      <c r="G19" s="16" t="s">
        <v>31</v>
      </c>
      <c r="H19" s="16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</row>
    <row r="20" ht="20" customHeight="1" spans="1:51" x14ac:dyDescent="0.25">
      <c r="A20" s="16" t="s">
        <v>15</v>
      </c>
      <c r="B20" s="16" t="s">
        <v>48</v>
      </c>
      <c r="C20" s="16" t="s">
        <v>30</v>
      </c>
      <c r="D20" s="17">
        <f>$C$3+24</f>
      </c>
      <c r="E20" s="17">
        <f>D20+1</f>
      </c>
      <c r="F20" s="18">
        <f>IF(AND(ISNUMBER(D20),ISNUMBER(E20)),E20-D20+1,"")</f>
      </c>
      <c r="G20" s="16" t="s">
        <v>31</v>
      </c>
      <c r="H20" s="16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</row>
    <row r="21" ht="20" customHeight="1" spans="1:51" x14ac:dyDescent="0.25">
      <c r="A21" s="16" t="s">
        <v>15</v>
      </c>
      <c r="B21" s="16" t="s">
        <v>49</v>
      </c>
      <c r="C21" s="16" t="s">
        <v>44</v>
      </c>
      <c r="D21" s="17">
        <f>$C$3+26</f>
      </c>
      <c r="E21" s="17">
        <f>D21+3</f>
      </c>
      <c r="F21" s="18">
        <f>IF(AND(ISNUMBER(D21),ISNUMBER(E21)),E21-D21+1,"")</f>
      </c>
      <c r="G21" s="16" t="s">
        <v>31</v>
      </c>
      <c r="H21" s="16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</row>
    <row r="22" ht="20" customHeight="1" spans="1:51" x14ac:dyDescent="0.25">
      <c r="A22" s="16" t="s">
        <v>15</v>
      </c>
      <c r="B22" s="16" t="s">
        <v>50</v>
      </c>
      <c r="C22" s="16" t="s">
        <v>44</v>
      </c>
      <c r="D22" s="17">
        <f>$C$3+29</f>
      </c>
      <c r="E22" s="17">
        <f>D22+2</f>
      </c>
      <c r="F22" s="18">
        <f>IF(AND(ISNUMBER(D22),ISNUMBER(E22)),E22-D22+1,"")</f>
      </c>
      <c r="G22" s="16" t="s">
        <v>31</v>
      </c>
      <c r="H22" s="16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</row>
    <row r="23" ht="20" customHeight="1" spans="1:51" x14ac:dyDescent="0.25">
      <c r="A23" s="16" t="s">
        <v>16</v>
      </c>
      <c r="B23" s="16" t="s">
        <v>51</v>
      </c>
      <c r="C23" s="16" t="s">
        <v>30</v>
      </c>
      <c r="D23" s="17">
        <f>$C$3+32</f>
      </c>
      <c r="E23" s="17">
        <f>D23+0</f>
      </c>
      <c r="F23" s="18">
        <f>IF(AND(ISNUMBER(D23),ISNUMBER(E23)),E23-D23+1,"")</f>
      </c>
      <c r="G23" s="16" t="s">
        <v>31</v>
      </c>
      <c r="H23" s="16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ht="20" customHeight="1" spans="1:51" x14ac:dyDescent="0.25">
      <c r="A24" s="16" t="s">
        <v>16</v>
      </c>
      <c r="B24" s="16" t="s">
        <v>52</v>
      </c>
      <c r="C24" s="16" t="s">
        <v>38</v>
      </c>
      <c r="D24" s="17">
        <f>$C$3+33</f>
      </c>
      <c r="E24" s="17">
        <f>D24+0</f>
      </c>
      <c r="F24" s="18">
        <f>IF(AND(ISNUMBER(D24),ISNUMBER(E24)),E24-D24+1,"")</f>
      </c>
      <c r="G24" s="16" t="s">
        <v>31</v>
      </c>
      <c r="H24" s="16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</row>
    <row r="25" ht="20" customHeight="1" spans="1:51" x14ac:dyDescent="0.25">
      <c r="A25" s="16" t="s">
        <v>16</v>
      </c>
      <c r="B25" s="16" t="s">
        <v>53</v>
      </c>
      <c r="C25" s="16" t="s">
        <v>38</v>
      </c>
      <c r="D25" s="17">
        <f>$C$3+34</f>
      </c>
      <c r="E25" s="17">
        <f>D25+1</f>
      </c>
      <c r="F25" s="18">
        <f>IF(AND(ISNUMBER(D25),ISNUMBER(E25)),E25-D25+1,"")</f>
      </c>
      <c r="G25" s="16" t="s">
        <v>31</v>
      </c>
      <c r="H25" s="16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ht="20" customHeight="1" spans="1:51" x14ac:dyDescent="0.25">
      <c r="A26" s="16"/>
      <c r="B26" s="16"/>
      <c r="C26" s="16"/>
      <c r="D26" s="17"/>
      <c r="E26" s="17"/>
      <c r="F26" s="18">
        <f>IF(AND(ISNUMBER(D26),ISNUMBER(E26)),E26-D26+1,"")</f>
      </c>
      <c r="G26" s="16"/>
      <c r="H26" s="16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</row>
    <row r="27" ht="20" customHeight="1" spans="1:51" x14ac:dyDescent="0.25">
      <c r="A27" s="16"/>
      <c r="B27" s="16"/>
      <c r="C27" s="16"/>
      <c r="D27" s="17"/>
      <c r="E27" s="17"/>
      <c r="F27" s="18">
        <f>IF(AND(ISNUMBER(D27),ISNUMBER(E27)),E27-D27+1,"")</f>
      </c>
      <c r="G27" s="16"/>
      <c r="H27" s="16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ht="20" customHeight="1" spans="1:51" x14ac:dyDescent="0.25">
      <c r="A28" s="16"/>
      <c r="B28" s="16"/>
      <c r="C28" s="16"/>
      <c r="D28" s="17"/>
      <c r="E28" s="17"/>
      <c r="F28" s="18">
        <f>IF(AND(ISNUMBER(D28),ISNUMBER(E28)),E28-D28+1,"")</f>
      </c>
      <c r="G28" s="16"/>
      <c r="H28" s="16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</row>
    <row r="29" ht="20" customHeight="1" spans="1:51" x14ac:dyDescent="0.25">
      <c r="A29" s="16"/>
      <c r="B29" s="16"/>
      <c r="C29" s="16"/>
      <c r="D29" s="17"/>
      <c r="E29" s="17"/>
      <c r="F29" s="18">
        <f>IF(AND(ISNUMBER(D29),ISNUMBER(E29)),E29-D29+1,"")</f>
      </c>
      <c r="G29" s="16"/>
      <c r="H29" s="16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ht="20" customHeight="1" spans="1:51" x14ac:dyDescent="0.25">
      <c r="A30" s="16"/>
      <c r="B30" s="16"/>
      <c r="C30" s="16"/>
      <c r="D30" s="17"/>
      <c r="E30" s="17"/>
      <c r="F30" s="18">
        <f>IF(AND(ISNUMBER(D30),ISNUMBER(E30)),E30-D30+1,"")</f>
      </c>
      <c r="G30" s="16"/>
      <c r="H30" s="16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ht="20" customHeight="1" spans="1:51" x14ac:dyDescent="0.25">
      <c r="A31" s="16"/>
      <c r="B31" s="16"/>
      <c r="C31" s="16"/>
      <c r="D31" s="17"/>
      <c r="E31" s="17"/>
      <c r="F31" s="18">
        <f>IF(AND(ISNUMBER(D31),ISNUMBER(E31)),E31-D31+1,"")</f>
      </c>
      <c r="G31" s="16"/>
      <c r="H31" s="16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ht="20" customHeight="1" spans="1:51" x14ac:dyDescent="0.25">
      <c r="A32" s="16"/>
      <c r="B32" s="16"/>
      <c r="C32" s="16"/>
      <c r="D32" s="17"/>
      <c r="E32" s="17"/>
      <c r="F32" s="18">
        <f>IF(AND(ISNUMBER(D32),ISNUMBER(E32)),E32-D32+1,"")</f>
      </c>
      <c r="G32" s="16"/>
      <c r="H32" s="16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ht="20" customHeight="1" spans="1:51" x14ac:dyDescent="0.25">
      <c r="A33" s="16"/>
      <c r="B33" s="16"/>
      <c r="C33" s="16"/>
      <c r="D33" s="17"/>
      <c r="E33" s="17"/>
      <c r="F33" s="18">
        <f>IF(AND(ISNUMBER(D33),ISNUMBER(E33)),E33-D33+1,"")</f>
      </c>
      <c r="G33" s="16"/>
      <c r="H33" s="16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ht="20" customHeight="1" spans="1:51" x14ac:dyDescent="0.25">
      <c r="A34" s="16"/>
      <c r="B34" s="16"/>
      <c r="C34" s="16"/>
      <c r="D34" s="17"/>
      <c r="E34" s="17"/>
      <c r="F34" s="18">
        <f>IF(AND(ISNUMBER(D34),ISNUMBER(E34)),E34-D34+1,"")</f>
      </c>
      <c r="G34" s="16"/>
      <c r="H34" s="16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ht="20" customHeight="1" spans="1:51" x14ac:dyDescent="0.25">
      <c r="A35" s="16"/>
      <c r="B35" s="16"/>
      <c r="C35" s="16"/>
      <c r="D35" s="17"/>
      <c r="E35" s="17"/>
      <c r="F35" s="18">
        <f>IF(AND(ISNUMBER(D35),ISNUMBER(E35)),E35-D35+1,"")</f>
      </c>
      <c r="G35" s="16"/>
      <c r="H35" s="16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ht="20" customHeight="1" spans="1:51" x14ac:dyDescent="0.25">
      <c r="A36" s="16"/>
      <c r="B36" s="16"/>
      <c r="C36" s="16"/>
      <c r="D36" s="17"/>
      <c r="E36" s="17"/>
      <c r="F36" s="18">
        <f>IF(AND(ISNUMBER(D36),ISNUMBER(E36)),E36-D36+1,"")</f>
      </c>
      <c r="G36" s="16"/>
      <c r="H36" s="16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ht="20" customHeight="1" spans="1:51" x14ac:dyDescent="0.25">
      <c r="A37" s="16"/>
      <c r="B37" s="16"/>
      <c r="C37" s="16"/>
      <c r="D37" s="17"/>
      <c r="E37" s="17"/>
      <c r="F37" s="18">
        <f>IF(AND(ISNUMBER(D37),ISNUMBER(E37)),E37-D37+1,"")</f>
      </c>
      <c r="G37" s="16"/>
      <c r="H37" s="16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</sheetData>
  <mergeCells count="1">
    <mergeCell ref="F3:H3"/>
  </mergeCells>
  <conditionalFormatting sqref="J7:AY37">
    <cfRule type="expression" dxfId="0" priority="1">
      <formula>AND(AND(J$6&gt;=$D7,J$6&lt;=$E7),$A7="Pre-production")</formula>
    </cfRule>
    <cfRule type="expression" dxfId="1" priority="2">
      <formula>AND(AND(J$6&gt;=$D7,J$6&lt;=$E7),$A7="Production")</formula>
    </cfRule>
    <cfRule type="expression" dxfId="2" priority="3">
      <formula>AND(AND(J$6&gt;=$D7,J$6&lt;=$E7),$A7="Post-production")</formula>
    </cfRule>
    <cfRule type="expression" dxfId="3" priority="4">
      <formula>AND(AND(J$6&gt;=$D7,J$6&lt;=$E7),$A7="Delivery")</formula>
    </cfRule>
  </conditionalFormatting>
  <conditionalFormatting sqref="J7:AY37">
    <cfRule type="expression" dxfId="4" priority="9">
      <formula>WEEKDAY(J$6,2)&gt;5</formula>
    </cfRule>
  </conditionalFormatting>
  <conditionalFormatting sqref="A7:A37">
    <cfRule type="cellIs" dxfId="5" priority="20" operator="equal">
      <formula>"Pre-production"</formula>
    </cfRule>
    <cfRule type="cellIs" dxfId="6" priority="21" operator="equal">
      <formula>"Production"</formula>
    </cfRule>
    <cfRule type="cellIs" dxfId="7" priority="22" operator="equal">
      <formula>"Post-production"</formula>
    </cfRule>
    <cfRule type="cellIs" dxfId="8" priority="23" operator="equal">
      <formula>"Delivery"</formula>
    </cfRule>
  </conditionalFormatting>
  <conditionalFormatting sqref="G7:G37">
    <cfRule type="cellIs" dxfId="9" priority="30" operator="equal">
      <formula>"Not started"</formula>
    </cfRule>
    <cfRule type="cellIs" dxfId="10" priority="31" operator="equal">
      <formula>"In progress"</formula>
    </cfRule>
    <cfRule type="cellIs" dxfId="11" priority="32" operator="equal">
      <formula>"Waiting on feedback"</formula>
    </cfRule>
    <cfRule type="cellIs" dxfId="12" priority="33" operator="equal">
      <formula>"Done"</formula>
    </cfRule>
    <cfRule type="cellIs" dxfId="13" priority="34" operator="equal">
      <formula>"Blocked"</formula>
    </cfRule>
  </conditionalFormatting>
  <dataValidations count="6">
    <dataValidation type="list" allowBlank="1" sqref="A10:A37">
      <formula1>Lists!$A$2:$A$20</formula1>
    </dataValidation>
    <dataValidation type="list" allowBlank="1" sqref="A7:A37">
      <formula1>Lists!$A$2:$A$20</formula1>
    </dataValidation>
    <dataValidation type="list" allowBlank="1" sqref="C10:C37">
      <formula1>Lists!$C$2:$C$30</formula1>
    </dataValidation>
    <dataValidation type="list" allowBlank="1" sqref="C7:C37">
      <formula1>Lists!$C$2:$C$30</formula1>
    </dataValidation>
    <dataValidation type="list" allowBlank="1" sqref="G10:G37">
      <formula1>Lists!$B$2:$B$20</formula1>
    </dataValidation>
    <dataValidation type="list" allowBlank="1" sqref="G7:G37">
      <formula1>Lists!$B$2:$B$20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A45"/>
  </sheetPr>
  <dimension ref="A1:F24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4" customWidth="1"/>
    <col min="3" max="4" width="18" customWidth="1"/>
    <col min="5" max="5" width="20" customWidth="1"/>
    <col min="6" max="6" width="26" customWidth="1"/>
  </cols>
  <sheetData>
    <row r="1" ht="32" customHeight="1" spans="1:1" x14ac:dyDescent="0.25">
      <c r="A1" s="10" t="s">
        <v>54</v>
      </c>
    </row>
    <row r="2" spans="1:1" x14ac:dyDescent="0.25">
      <c r="A2" s="2" t="s">
        <v>55</v>
      </c>
    </row>
    <row r="3" spans="1:6" x14ac:dyDescent="0.25">
      <c r="A3" s="5" t="s">
        <v>56</v>
      </c>
      <c r="B3" s="12"/>
      <c r="C3" s="12"/>
      <c r="D3" s="5" t="s">
        <v>57</v>
      </c>
      <c r="E3" s="12"/>
      <c r="F3" s="12"/>
    </row>
    <row r="4" spans="1:6" x14ac:dyDescent="0.25">
      <c r="A4" s="5" t="s">
        <v>58</v>
      </c>
      <c r="B4" s="12"/>
      <c r="C4" s="12"/>
      <c r="D4" s="5" t="s">
        <v>59</v>
      </c>
      <c r="E4" s="12"/>
      <c r="F4" s="12"/>
    </row>
    <row r="6" ht="24" customHeight="1" spans="1:6" x14ac:dyDescent="0.25">
      <c r="A6" s="14" t="s">
        <v>60</v>
      </c>
      <c r="B6" s="14" t="s">
        <v>61</v>
      </c>
      <c r="C6" s="14" t="s">
        <v>62</v>
      </c>
      <c r="D6" s="14" t="s">
        <v>63</v>
      </c>
      <c r="E6" s="14" t="s">
        <v>64</v>
      </c>
      <c r="F6" s="14" t="s">
        <v>28</v>
      </c>
    </row>
    <row r="7" ht="22" customHeight="1" spans="1:6" x14ac:dyDescent="0.25">
      <c r="A7" s="20" t="s">
        <v>65</v>
      </c>
      <c r="B7" s="20" t="s">
        <v>66</v>
      </c>
      <c r="C7" s="20" t="s">
        <v>67</v>
      </c>
      <c r="D7" s="20" t="s">
        <v>68</v>
      </c>
      <c r="E7" s="20" t="s">
        <v>69</v>
      </c>
      <c r="F7" s="20" t="s">
        <v>69</v>
      </c>
    </row>
    <row r="8" ht="22" customHeight="1" spans="1:6" x14ac:dyDescent="0.25">
      <c r="A8" s="20" t="s">
        <v>70</v>
      </c>
      <c r="B8" s="20" t="s">
        <v>71</v>
      </c>
      <c r="C8" s="20" t="s">
        <v>72</v>
      </c>
      <c r="D8" s="20" t="s">
        <v>73</v>
      </c>
      <c r="E8" s="20" t="s">
        <v>69</v>
      </c>
      <c r="F8" s="20" t="s">
        <v>69</v>
      </c>
    </row>
    <row r="9" ht="22" customHeight="1" spans="1:6" x14ac:dyDescent="0.25">
      <c r="A9" s="20" t="s">
        <v>74</v>
      </c>
      <c r="B9" s="20" t="s">
        <v>75</v>
      </c>
      <c r="C9" s="20" t="s">
        <v>67</v>
      </c>
      <c r="D9" s="20" t="s">
        <v>76</v>
      </c>
      <c r="E9" s="20" t="s">
        <v>69</v>
      </c>
      <c r="F9" s="20" t="s">
        <v>69</v>
      </c>
    </row>
    <row r="10" ht="22" customHeight="1" spans="1:6" x14ac:dyDescent="0.25">
      <c r="A10" s="20" t="s">
        <v>77</v>
      </c>
      <c r="B10" s="20" t="s">
        <v>78</v>
      </c>
      <c r="C10" s="20" t="s">
        <v>79</v>
      </c>
      <c r="D10" s="20" t="s">
        <v>76</v>
      </c>
      <c r="E10" s="20" t="s">
        <v>80</v>
      </c>
      <c r="F10" s="20" t="s">
        <v>69</v>
      </c>
    </row>
    <row r="11" ht="22" customHeight="1" spans="1:6" x14ac:dyDescent="0.25">
      <c r="A11" s="20" t="s">
        <v>81</v>
      </c>
      <c r="B11" s="20" t="s">
        <v>82</v>
      </c>
      <c r="C11" s="20" t="s">
        <v>79</v>
      </c>
      <c r="D11" s="20" t="s">
        <v>83</v>
      </c>
      <c r="E11" s="20" t="s">
        <v>84</v>
      </c>
      <c r="F11" s="20" t="s">
        <v>69</v>
      </c>
    </row>
    <row r="12" ht="22" customHeight="1" spans="1:6" x14ac:dyDescent="0.25">
      <c r="A12" s="20" t="s">
        <v>85</v>
      </c>
      <c r="B12" s="20" t="s">
        <v>86</v>
      </c>
      <c r="C12" s="20" t="s">
        <v>79</v>
      </c>
      <c r="D12" s="20" t="s">
        <v>69</v>
      </c>
      <c r="E12" s="20" t="s">
        <v>69</v>
      </c>
      <c r="F12" s="20" t="s">
        <v>87</v>
      </c>
    </row>
    <row r="13" ht="22" customHeight="1" spans="1:6" x14ac:dyDescent="0.25">
      <c r="A13" s="20" t="s">
        <v>88</v>
      </c>
      <c r="B13" s="20" t="s">
        <v>89</v>
      </c>
      <c r="C13" s="20" t="s">
        <v>79</v>
      </c>
      <c r="D13" s="20" t="s">
        <v>90</v>
      </c>
      <c r="E13" s="20" t="s">
        <v>91</v>
      </c>
      <c r="F13" s="20" t="s">
        <v>69</v>
      </c>
    </row>
    <row r="14" ht="22" customHeight="1" spans="1:6" x14ac:dyDescent="0.25">
      <c r="A14" s="20" t="s">
        <v>92</v>
      </c>
      <c r="B14" s="20" t="s">
        <v>93</v>
      </c>
      <c r="C14" s="20" t="s">
        <v>94</v>
      </c>
      <c r="D14" s="20" t="s">
        <v>95</v>
      </c>
      <c r="E14" s="20" t="s">
        <v>96</v>
      </c>
      <c r="F14" s="20" t="s">
        <v>69</v>
      </c>
    </row>
    <row r="15" ht="22" customHeight="1" spans="1:6" x14ac:dyDescent="0.25">
      <c r="A15" s="20" t="s">
        <v>97</v>
      </c>
      <c r="B15" s="20" t="s">
        <v>98</v>
      </c>
      <c r="C15" s="20" t="s">
        <v>67</v>
      </c>
      <c r="D15" s="20" t="s">
        <v>68</v>
      </c>
      <c r="E15" s="20" t="s">
        <v>69</v>
      </c>
      <c r="F15" s="20" t="s">
        <v>99</v>
      </c>
    </row>
    <row r="16" ht="22" customHeight="1" spans="1:6" x14ac:dyDescent="0.25">
      <c r="A16" s="20"/>
      <c r="B16" s="20"/>
      <c r="C16" s="20"/>
      <c r="D16" s="20"/>
      <c r="E16" s="20"/>
      <c r="F16" s="20"/>
    </row>
    <row r="17" ht="22" customHeight="1" spans="1:6" x14ac:dyDescent="0.25">
      <c r="A17" s="20"/>
      <c r="B17" s="20"/>
      <c r="C17" s="20"/>
      <c r="D17" s="20"/>
      <c r="E17" s="20"/>
      <c r="F17" s="20"/>
    </row>
    <row r="18" ht="22" customHeight="1" spans="1:6" x14ac:dyDescent="0.25">
      <c r="A18" s="20"/>
      <c r="B18" s="20"/>
      <c r="C18" s="20"/>
      <c r="D18" s="20"/>
      <c r="E18" s="20"/>
      <c r="F18" s="20"/>
    </row>
    <row r="19" ht="22" customHeight="1" spans="1:6" x14ac:dyDescent="0.25">
      <c r="A19" s="20"/>
      <c r="B19" s="20"/>
      <c r="C19" s="20"/>
      <c r="D19" s="20"/>
      <c r="E19" s="20"/>
      <c r="F19" s="20"/>
    </row>
    <row r="20" ht="22" customHeight="1" spans="1:6" x14ac:dyDescent="0.25">
      <c r="A20" s="20"/>
      <c r="B20" s="20"/>
      <c r="C20" s="20"/>
      <c r="D20" s="20"/>
      <c r="E20" s="20"/>
      <c r="F20" s="20"/>
    </row>
    <row r="21" ht="22" customHeight="1" spans="1:6" x14ac:dyDescent="0.25">
      <c r="A21" s="20"/>
      <c r="B21" s="20"/>
      <c r="C21" s="20"/>
      <c r="D21" s="20"/>
      <c r="E21" s="20"/>
      <c r="F21" s="20"/>
    </row>
    <row r="22" ht="22" customHeight="1" spans="1:6" x14ac:dyDescent="0.25">
      <c r="A22" s="20"/>
      <c r="B22" s="20"/>
      <c r="C22" s="20"/>
      <c r="D22" s="20"/>
      <c r="E22" s="20"/>
      <c r="F22" s="20"/>
    </row>
    <row r="23" ht="22" customHeight="1" spans="1:6" x14ac:dyDescent="0.25">
      <c r="A23" s="20"/>
      <c r="B23" s="20"/>
      <c r="C23" s="20"/>
      <c r="D23" s="20"/>
      <c r="E23" s="20"/>
      <c r="F23" s="20"/>
    </row>
    <row r="24" ht="22" customHeight="1" spans="1:6" x14ac:dyDescent="0.25">
      <c r="A24" s="20"/>
      <c r="B24" s="20"/>
      <c r="C24" s="20"/>
      <c r="D24" s="20"/>
      <c r="E24" s="20"/>
      <c r="F24" s="20"/>
    </row>
  </sheetData>
  <mergeCells count="4">
    <mergeCell ref="B3:C3"/>
    <mergeCell ref="E3:F3"/>
    <mergeCell ref="B4:C4"/>
    <mergeCell ref="E4:F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21212"/>
  </sheetPr>
  <dimension ref="B2:B2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2" x14ac:dyDescent="0.25">
      <c r="B5" s="3" t="s">
        <v>2</v>
      </c>
    </row>
    <row r="6" ht="30" customHeight="1" spans="2:2" x14ac:dyDescent="0.25">
      <c r="B6" s="4" t="s">
        <v>3</v>
      </c>
    </row>
    <row r="7" spans="2:2" x14ac:dyDescent="0.25">
      <c r="B7" s="3" t="s">
        <v>4</v>
      </c>
    </row>
    <row r="8" ht="30" customHeight="1" spans="2:2" x14ac:dyDescent="0.25">
      <c r="B8" s="4" t="s">
        <v>5</v>
      </c>
    </row>
    <row r="9" spans="2:2" x14ac:dyDescent="0.25">
      <c r="B9" s="3" t="s">
        <v>6</v>
      </c>
    </row>
    <row r="10" ht="30" customHeight="1" spans="2:2" x14ac:dyDescent="0.25">
      <c r="B10" s="4" t="s">
        <v>7</v>
      </c>
    </row>
    <row r="11" spans="2:2" x14ac:dyDescent="0.25">
      <c r="B11" s="3" t="s">
        <v>8</v>
      </c>
    </row>
    <row r="12" ht="30" customHeight="1" spans="2:2" x14ac:dyDescent="0.25">
      <c r="B12" s="4" t="s">
        <v>9</v>
      </c>
    </row>
    <row r="13" spans="2:2" x14ac:dyDescent="0.25">
      <c r="B13" s="3" t="s">
        <v>10</v>
      </c>
    </row>
    <row r="14" ht="30" customHeight="1" spans="2:2" x14ac:dyDescent="0.25">
      <c r="B14" s="4" t="s">
        <v>11</v>
      </c>
    </row>
    <row r="17" spans="2:2" x14ac:dyDescent="0.25">
      <c r="B17" s="5" t="s">
        <v>12</v>
      </c>
    </row>
    <row r="18" spans="2:2" x14ac:dyDescent="0.25">
      <c r="B18" s="6" t="s">
        <v>13</v>
      </c>
    </row>
    <row r="19" spans="2:2" x14ac:dyDescent="0.25">
      <c r="B19" s="7" t="s">
        <v>14</v>
      </c>
    </row>
    <row r="20" spans="2:2" x14ac:dyDescent="0.25">
      <c r="B20" s="8" t="s">
        <v>15</v>
      </c>
    </row>
    <row r="21" spans="2:2" x14ac:dyDescent="0.25">
      <c r="B21" s="9" t="s">
        <v>16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Schedule</vt:lpstr>
      <vt:lpstr>Shoot day</vt:lpstr>
      <vt:lpstr>Lists</vt:lpstr>
    </vt:vector>
  </TitlesOfParts>
  <Company>Moonb (moonb.io)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Moonb</dc:creator>
  <dc:title>Production schedule template</dc:title>
  <dc:subject/>
  <dc:description/>
  <cp:keywords/>
  <cp:category/>
  <cp:lastModifiedBy>Unknown</cp:lastModifiedBy>
  <dcterms:created xsi:type="dcterms:W3CDTF">2026-10-15T12:23:09Z</dcterms:created>
  <dcterms:modified xsi:type="dcterms:W3CDTF">2026-10-15T12:23:09Z</dcterms:modified>
</cp:coreProperties>
</file>